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chr\Desktop\"/>
    </mc:Choice>
  </mc:AlternateContent>
  <xr:revisionPtr revIDLastSave="0" documentId="13_ncr:1_{AA109A93-2307-4570-8C08-85D8E00D38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Übersichtsseite" sheetId="5" r:id="rId1"/>
    <sheet name="Einstieg" sheetId="2" r:id="rId2"/>
    <sheet name="Ausstieg" sheetId="3" r:id="rId3"/>
    <sheet name="Nachbereit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" l="1"/>
  <c r="D6" i="3" l="1"/>
  <c r="D5" i="3"/>
  <c r="D7" i="3"/>
  <c r="D8" i="3"/>
  <c r="D9" i="3"/>
  <c r="D10" i="3"/>
  <c r="D11" i="3"/>
  <c r="D12" i="3"/>
  <c r="D13" i="3"/>
  <c r="D14" i="3"/>
  <c r="D15" i="3"/>
  <c r="D16" i="3"/>
  <c r="D17" i="3"/>
  <c r="D4" i="3"/>
  <c r="E10" i="3"/>
  <c r="E11" i="3"/>
  <c r="E12" i="3"/>
  <c r="E13" i="3"/>
  <c r="E14" i="3"/>
  <c r="E15" i="3"/>
  <c r="E16" i="3"/>
  <c r="E9" i="3"/>
  <c r="E17" i="3"/>
  <c r="E8" i="3"/>
  <c r="E7" i="3"/>
  <c r="E5" i="3"/>
  <c r="E6" i="3"/>
  <c r="H6" i="3" s="1"/>
  <c r="E4" i="3"/>
  <c r="H4" i="3" s="1"/>
  <c r="M4" i="2" l="1"/>
  <c r="F5" i="3"/>
  <c r="H5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4" i="2"/>
  <c r="B8" i="5" l="1"/>
  <c r="B9" i="5"/>
  <c r="H19" i="3"/>
  <c r="E5" i="5" s="1"/>
  <c r="F4" i="2"/>
  <c r="M5" i="2" l="1"/>
  <c r="G5" i="2" s="1"/>
  <c r="M6" i="2"/>
  <c r="G6" i="2" s="1"/>
  <c r="M7" i="2"/>
  <c r="G7" i="2" s="1"/>
  <c r="M8" i="2"/>
  <c r="G8" i="2" s="1"/>
  <c r="M9" i="2"/>
  <c r="G9" i="2" s="1"/>
  <c r="M10" i="2"/>
  <c r="G10" i="2" s="1"/>
  <c r="M11" i="2"/>
  <c r="G11" i="2" s="1"/>
  <c r="M12" i="2"/>
  <c r="G12" i="2" s="1"/>
  <c r="M13" i="2"/>
  <c r="G13" i="2" s="1"/>
  <c r="M14" i="2"/>
  <c r="G14" i="2" s="1"/>
  <c r="M15" i="2"/>
  <c r="G15" i="2" s="1"/>
  <c r="M16" i="2"/>
  <c r="G16" i="2" s="1"/>
  <c r="M17" i="2"/>
  <c r="G17" i="2" s="1"/>
  <c r="G4" i="2"/>
  <c r="B6" i="5" l="1"/>
  <c r="E8" i="5"/>
  <c r="E6" i="5"/>
  <c r="H4" i="5" s="1"/>
  <c r="E9" i="5" l="1"/>
  <c r="B10" i="5"/>
</calcChain>
</file>

<file path=xl/sharedStrings.xml><?xml version="1.0" encoding="utf-8"?>
<sst xmlns="http://schemas.openxmlformats.org/spreadsheetml/2006/main" count="62" uniqueCount="51">
  <si>
    <t>Anfangskapital</t>
  </si>
  <si>
    <t xml:space="preserve">Ø Gewinn </t>
  </si>
  <si>
    <t>Ø Verlust</t>
  </si>
  <si>
    <t>Ø CRV</t>
  </si>
  <si>
    <t xml:space="preserve">Trefferquote </t>
  </si>
  <si>
    <t xml:space="preserve">Profitfaktor </t>
  </si>
  <si>
    <t>Kapital aktuell</t>
  </si>
  <si>
    <t>Anzahl Gewinn- Trades</t>
  </si>
  <si>
    <t>Anzahl Verlust-Trades</t>
  </si>
  <si>
    <t>Gesamtzahl Trades</t>
  </si>
  <si>
    <t>Strategie [Name]</t>
  </si>
  <si>
    <t>Datum</t>
  </si>
  <si>
    <t>Uhrzeit</t>
  </si>
  <si>
    <t>Gewinn / Verlust aktuell</t>
  </si>
  <si>
    <t>Symobl / Basiswert</t>
  </si>
  <si>
    <t>Positionsgröße /Stücke
[Zahl]</t>
  </si>
  <si>
    <t>Long / Short</t>
  </si>
  <si>
    <t>Stopp</t>
  </si>
  <si>
    <t>Risiko</t>
  </si>
  <si>
    <t>Gewinnziel</t>
  </si>
  <si>
    <t>Gewinn / Verlust</t>
  </si>
  <si>
    <t xml:space="preserve">Beschreibung des Trades </t>
  </si>
  <si>
    <t>Regeln eingehalten?</t>
  </si>
  <si>
    <t>Wie ich mich fühle</t>
  </si>
  <si>
    <t xml:space="preserve">Was ich gelernt habe </t>
  </si>
  <si>
    <t>Was ich ab sofort verändern werde</t>
  </si>
  <si>
    <t>Wofür ich dankbar bin</t>
  </si>
  <si>
    <t>Ja</t>
  </si>
  <si>
    <t>sehr gut</t>
  </si>
  <si>
    <t>Long</t>
  </si>
  <si>
    <t>Rendite in Prozent</t>
  </si>
  <si>
    <t>Market</t>
  </si>
  <si>
    <t>Limit</t>
  </si>
  <si>
    <r>
      <rPr>
        <b/>
        <sz val="11"/>
        <color rgb="FFFF0000"/>
        <rFont val="Calibri"/>
        <family val="2"/>
        <scheme val="minor"/>
      </rPr>
      <t>Achtung!</t>
    </r>
    <r>
      <rPr>
        <sz val="11"/>
        <color theme="1"/>
        <rFont val="Calibri"/>
        <family val="2"/>
        <scheme val="minor"/>
      </rPr>
      <t xml:space="preserve"> Die schwarz gefärbten Zellen sind mit Formeln hinterlegt. Bitte nicht reinschreiben!</t>
    </r>
  </si>
  <si>
    <t>Trading Tagebuch - Einstieg</t>
  </si>
  <si>
    <t>Trading Tagebuch - Ausstieg</t>
  </si>
  <si>
    <t>Trading Tagebuch - Nachbereitung</t>
  </si>
  <si>
    <t xml:space="preserve">Trading-Tagebuch - Übersichtseite </t>
  </si>
  <si>
    <t>Short</t>
  </si>
  <si>
    <t>Gebühren</t>
  </si>
  <si>
    <t>Positionsgröße
[€]</t>
  </si>
  <si>
    <t>Strategie 1</t>
  </si>
  <si>
    <t>Strategie 2</t>
  </si>
  <si>
    <t>Risiko / Position
[€]</t>
  </si>
  <si>
    <t>Gewinn / Position
[€]</t>
  </si>
  <si>
    <t>Ordertyp [Stopp / Limit / Market]</t>
  </si>
  <si>
    <t>Ausstiegspreis</t>
  </si>
  <si>
    <t>Einstiegspreis</t>
  </si>
  <si>
    <t>Ordertyp 
[Market / Limit / Stopp ]</t>
  </si>
  <si>
    <t>Gesamt: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</si>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</sst>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dd/mm/yy;@"/>
    <numFmt numFmtId="165" formatCode="h:mm;@"/>
    <numFmt numFmtId="166" formatCode="0.000"/>
    <numFmt numFmtId="167" formatCode="0.00000"/>
    <numFmt numFmtId="168" formatCode="#,##0.00\ &quot;€&quot;"/>
    <numFmt numFmtId="169" formatCode="[$-F800]dddd\,\ mmmm\ dd\,\ yyyy"/>
    <numFmt numFmtId="170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ill="1"/>
    <xf numFmtId="0" fontId="0" fillId="0" borderId="1" xfId="0" applyBorder="1"/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1" xfId="0" applyNumberFormat="1" applyFont="1" applyFill="1" applyBorder="1" applyAlignment="1">
      <alignment vertical="top" wrapText="1"/>
    </xf>
    <xf numFmtId="165" fontId="0" fillId="0" borderId="1" xfId="0" applyNumberFormat="1" applyFont="1" applyFill="1" applyBorder="1" applyAlignment="1">
      <alignment vertical="top"/>
    </xf>
    <xf numFmtId="166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164" fontId="0" fillId="0" borderId="0" xfId="0" applyNumberFormat="1" applyFill="1" applyAlignment="1">
      <alignment vertical="top" wrapText="1"/>
    </xf>
    <xf numFmtId="165" fontId="0" fillId="0" borderId="0" xfId="0" applyNumberFormat="1" applyFill="1" applyAlignment="1">
      <alignment vertical="top"/>
    </xf>
    <xf numFmtId="166" fontId="0" fillId="0" borderId="0" xfId="0" applyNumberFormat="1" applyFill="1" applyAlignment="1">
      <alignment vertical="top" wrapText="1"/>
    </xf>
    <xf numFmtId="167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vertical="top"/>
    </xf>
    <xf numFmtId="166" fontId="0" fillId="0" borderId="0" xfId="0" applyNumberForma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166" fontId="1" fillId="0" borderId="1" xfId="0" applyNumberFormat="1" applyFont="1" applyFill="1" applyBorder="1" applyAlignment="1">
      <alignment vertical="top" wrapText="1"/>
    </xf>
    <xf numFmtId="166" fontId="1" fillId="6" borderId="1" xfId="0" applyNumberFormat="1" applyFont="1" applyFill="1" applyBorder="1" applyAlignment="1">
      <alignment vertical="top" wrapText="1"/>
    </xf>
    <xf numFmtId="166" fontId="1" fillId="5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 wrapText="1"/>
    </xf>
    <xf numFmtId="165" fontId="1" fillId="7" borderId="1" xfId="0" applyNumberFormat="1" applyFont="1" applyFill="1" applyBorder="1" applyAlignment="1">
      <alignment vertical="top"/>
    </xf>
    <xf numFmtId="166" fontId="1" fillId="7" borderId="1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6" fontId="1" fillId="3" borderId="1" xfId="0" applyNumberFormat="1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vertical="top" wrapText="1"/>
    </xf>
    <xf numFmtId="166" fontId="0" fillId="0" borderId="4" xfId="0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168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168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6" xfId="0" applyBorder="1"/>
    <xf numFmtId="169" fontId="0" fillId="0" borderId="1" xfId="0" applyNumberFormat="1" applyFont="1" applyFill="1" applyBorder="1" applyAlignment="1">
      <alignment vertical="top"/>
    </xf>
    <xf numFmtId="169" fontId="0" fillId="0" borderId="3" xfId="0" applyNumberFormat="1" applyFont="1" applyFill="1" applyBorder="1" applyAlignment="1">
      <alignment vertical="top"/>
    </xf>
    <xf numFmtId="170" fontId="0" fillId="0" borderId="1" xfId="0" applyNumberFormat="1" applyFont="1" applyFill="1" applyBorder="1" applyAlignment="1">
      <alignment vertical="top" wrapText="1"/>
    </xf>
    <xf numFmtId="170" fontId="0" fillId="0" borderId="3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168" fontId="0" fillId="0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/>
    </xf>
    <xf numFmtId="8" fontId="3" fillId="9" borderId="1" xfId="0" applyNumberFormat="1" applyFont="1" applyFill="1" applyBorder="1" applyAlignment="1">
      <alignment horizontal="center" vertical="top" wrapText="1"/>
    </xf>
    <xf numFmtId="2" fontId="3" fillId="9" borderId="0" xfId="0" applyNumberFormat="1" applyFont="1" applyFill="1" applyAlignment="1">
      <alignment horizontal="center"/>
    </xf>
    <xf numFmtId="169" fontId="0" fillId="0" borderId="1" xfId="0" applyNumberFormat="1" applyFill="1" applyBorder="1"/>
    <xf numFmtId="170" fontId="0" fillId="0" borderId="1" xfId="0" applyNumberFormat="1" applyFill="1" applyBorder="1"/>
    <xf numFmtId="166" fontId="1" fillId="10" borderId="1" xfId="0" applyNumberFormat="1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3" fillId="9" borderId="1" xfId="0" applyNumberFormat="1" applyFont="1" applyFill="1" applyBorder="1" applyAlignment="1">
      <alignment horizontal="center"/>
    </xf>
    <xf numFmtId="164" fontId="1" fillId="11" borderId="1" xfId="0" applyNumberFormat="1" applyFont="1" applyFill="1" applyBorder="1" applyAlignment="1">
      <alignment vertical="top" wrapText="1"/>
    </xf>
    <xf numFmtId="165" fontId="1" fillId="11" borderId="1" xfId="0" applyNumberFormat="1" applyFont="1" applyFill="1" applyBorder="1" applyAlignment="1">
      <alignment vertical="top"/>
    </xf>
    <xf numFmtId="166" fontId="1" fillId="11" borderId="1" xfId="0" applyNumberFormat="1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5" fillId="11" borderId="0" xfId="0" applyFont="1" applyFill="1"/>
    <xf numFmtId="0" fontId="4" fillId="11" borderId="0" xfId="0" applyFont="1" applyFill="1"/>
    <xf numFmtId="0" fontId="0" fillId="11" borderId="0" xfId="0" applyFill="1"/>
    <xf numFmtId="0" fontId="0" fillId="0" borderId="0" xfId="0" applyAlignment="1">
      <alignment vertical="top" wrapText="1"/>
    </xf>
    <xf numFmtId="166" fontId="1" fillId="12" borderId="1" xfId="0" applyNumberFormat="1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/>
    </xf>
    <xf numFmtId="168" fontId="0" fillId="0" borderId="1" xfId="0" applyNumberFormat="1" applyFill="1" applyBorder="1"/>
    <xf numFmtId="168" fontId="0" fillId="0" borderId="1" xfId="0" applyNumberFormat="1" applyBorder="1"/>
    <xf numFmtId="8" fontId="0" fillId="0" borderId="1" xfId="0" applyNumberFormat="1" applyFill="1" applyBorder="1"/>
    <xf numFmtId="2" fontId="3" fillId="9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168" fontId="3" fillId="9" borderId="1" xfId="0" applyNumberFormat="1" applyFont="1" applyFill="1" applyBorder="1" applyAlignment="1">
      <alignment horizontal="center" vertical="top"/>
    </xf>
    <xf numFmtId="166" fontId="1" fillId="0" borderId="7" xfId="0" applyNumberFormat="1" applyFont="1" applyBorder="1" applyAlignment="1">
      <alignment vertical="top"/>
    </xf>
    <xf numFmtId="8" fontId="0" fillId="0" borderId="8" xfId="0" applyNumberFormat="1" applyFill="1" applyBorder="1" applyAlignment="1">
      <alignment vertical="top" wrapText="1"/>
    </xf>
    <xf numFmtId="168" fontId="3" fillId="9" borderId="1" xfId="0" applyNumberFormat="1" applyFont="1" applyFill="1" applyBorder="1"/>
    <xf numFmtId="168" fontId="3" fillId="9" borderId="1" xfId="0" applyNumberFormat="1" applyFont="1" applyFill="1" applyBorder="1" applyAlignment="1">
      <alignment vertical="top" wrapText="1"/>
    </xf>
    <xf numFmtId="0" fontId="3" fillId="9" borderId="1" xfId="0" applyNumberFormat="1" applyFont="1" applyFill="1" applyBorder="1" applyAlignment="1">
      <alignment vertical="top" wrapText="1"/>
    </xf>
    <xf numFmtId="8" fontId="3" fillId="9" borderId="1" xfId="0" applyNumberFormat="1" applyFont="1" applyFill="1" applyBorder="1" applyAlignment="1">
      <alignment vertical="top" wrapText="1"/>
    </xf>
    <xf numFmtId="8" fontId="3" fillId="9" borderId="2" xfId="0" applyNumberFormat="1" applyFont="1" applyFill="1" applyBorder="1" applyAlignment="1">
      <alignment vertical="top" wrapText="1"/>
    </xf>
    <xf numFmtId="8" fontId="3" fillId="9" borderId="1" xfId="0" applyNumberFormat="1" applyFont="1" applyFill="1" applyBorder="1" applyAlignment="1">
      <alignment horizontal="center"/>
    </xf>
    <xf numFmtId="0" fontId="7" fillId="0" borderId="0" xfId="1"/>
    <xf numFmtId="0" fontId="7" fillId="0" borderId="0" xfId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Anfangskapital im Vergelich zu aktuellem Kapital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64A-40E2-9EA1-79764CF92B9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64A-40E2-9EA1-79764CF92B90}"/>
              </c:ext>
            </c:extLst>
          </c:dPt>
          <c:val>
            <c:numRef>
              <c:f>Übersichtsseite!$E$4:$E$5</c:f>
              <c:numCache>
                <c:formatCode>#,##0.00\ "€"</c:formatCode>
                <c:ptCount val="2"/>
                <c:pt idx="0">
                  <c:v>600</c:v>
                </c:pt>
                <c:pt idx="1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4A-40E2-9EA1-79764CF92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01352"/>
        <c:axId val="176302136"/>
        <c:axId val="0"/>
      </c:bar3DChart>
      <c:catAx>
        <c:axId val="176301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302136"/>
        <c:crosses val="autoZero"/>
        <c:auto val="1"/>
        <c:lblAlgn val="ctr"/>
        <c:lblOffset val="100"/>
        <c:noMultiLvlLbl val="0"/>
      </c:catAx>
      <c:valAx>
        <c:axId val="17630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30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319897</xdr:colOff>
      <xdr:row>12</xdr:row>
      <xdr:rowOff>268317</xdr:rowOff>
    </xdr:from>
    <xdr:to>
      <xdr:col>3</xdr:col>
      <xdr:colOff>1863666</xdr:colOff>
      <xdr:row>26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B12" zoomScale="106" zoomScaleNormal="106" workbookViewId="0">
      <selection activeCell="I26" sqref="I26"/>
    </sheetView>
  </sheetViews>
  <sheetFormatPr baseColWidth="10" defaultRowHeight="14.5" x14ac:dyDescent="0.35"/>
  <cols>
    <col min="1" max="1" width="22.54296875" customWidth="1"/>
    <col min="4" max="4" width="28" customWidth="1"/>
    <col min="7" max="7" width="21" customWidth="1"/>
    <col min="9" max="9" width="49.54296875" customWidth="1"/>
  </cols>
  <sheetData>
    <row r="1" spans="1:9" ht="23.5" x14ac:dyDescent="0.55000000000000004">
      <c r="A1" s="56" t="s">
        <v>37</v>
      </c>
      <c r="B1" s="55"/>
    </row>
    <row r="2" spans="1:9" ht="6" customHeight="1" x14ac:dyDescent="0.55000000000000004">
      <c r="A2" s="62"/>
      <c r="B2" s="63"/>
      <c r="C2" s="64"/>
      <c r="D2" s="64"/>
      <c r="E2" s="64"/>
      <c r="F2" s="64"/>
      <c r="G2" s="64"/>
      <c r="H2" s="64"/>
    </row>
    <row r="3" spans="1:9" ht="6" customHeight="1" x14ac:dyDescent="0.55000000000000004">
      <c r="A3" s="56"/>
      <c r="B3" s="55"/>
    </row>
    <row r="4" spans="1:9" x14ac:dyDescent="0.35">
      <c r="A4" s="26" t="s">
        <v>7</v>
      </c>
      <c r="B4" s="46">
        <v>6</v>
      </c>
      <c r="D4" s="58" t="s">
        <v>0</v>
      </c>
      <c r="E4" s="47">
        <v>600</v>
      </c>
      <c r="G4" s="54" t="s">
        <v>30</v>
      </c>
      <c r="H4" s="51">
        <f>(E6*100)/E4</f>
        <v>10</v>
      </c>
    </row>
    <row r="5" spans="1:9" x14ac:dyDescent="0.35">
      <c r="A5" s="25" t="s">
        <v>8</v>
      </c>
      <c r="B5" s="46">
        <v>3</v>
      </c>
      <c r="D5" s="59" t="s">
        <v>6</v>
      </c>
      <c r="E5" s="74">
        <f>Ausstieg!H19+Übersichtsseite!E4</f>
        <v>660</v>
      </c>
    </row>
    <row r="6" spans="1:9" ht="14.25" customHeight="1" x14ac:dyDescent="0.35">
      <c r="A6" s="54" t="s">
        <v>9</v>
      </c>
      <c r="B6" s="48">
        <f>B4+B5</f>
        <v>9</v>
      </c>
      <c r="D6" s="60" t="s">
        <v>13</v>
      </c>
      <c r="E6" s="50">
        <f>E5-E4</f>
        <v>60</v>
      </c>
    </row>
    <row r="8" spans="1:9" x14ac:dyDescent="0.35">
      <c r="A8" s="26" t="s">
        <v>1</v>
      </c>
      <c r="B8" s="82">
        <f>SUMIF(Ausstieg!H4:H17,"&gt;=0")/B4</f>
        <v>13.333333333333334</v>
      </c>
      <c r="D8" s="61" t="s">
        <v>4</v>
      </c>
      <c r="E8" s="57">
        <f>B4/B5</f>
        <v>2</v>
      </c>
    </row>
    <row r="9" spans="1:9" x14ac:dyDescent="0.35">
      <c r="A9" s="25" t="s">
        <v>2</v>
      </c>
      <c r="B9" s="82">
        <f>SUMIF(Ausstieg!H4:H17,"&lt;0")/B5</f>
        <v>-6.666666666666667</v>
      </c>
      <c r="D9" s="60" t="s">
        <v>5</v>
      </c>
      <c r="E9" s="71">
        <f>ABS(E8*(B8/B9))</f>
        <v>4</v>
      </c>
    </row>
    <row r="10" spans="1:9" x14ac:dyDescent="0.35">
      <c r="A10" s="54" t="s">
        <v>3</v>
      </c>
      <c r="B10" s="49">
        <f>B8/B9*-1</f>
        <v>2</v>
      </c>
    </row>
    <row r="13" spans="1:9" ht="29" x14ac:dyDescent="0.35">
      <c r="I13" s="65" t="s">
        <v>33</v>
      </c>
    </row>
    <row r="20" spans="9:9" x14ac:dyDescent="0.35">
      <c r="I20" s="83"/>
    </row>
    <row r="21" spans="9:9" x14ac:dyDescent="0.35">
      <c r="I21" s="83"/>
    </row>
    <row r="24" spans="9:9" x14ac:dyDescent="0.35">
      <c r="I24" t="s">
        <v>50</v>
      </c>
    </row>
    <row r="26" spans="9:9" x14ac:dyDescent="0.35">
      <c r="I26" s="8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2"/>
  <sheetViews>
    <sheetView workbookViewId="0">
      <selection activeCell="K7" sqref="K7"/>
    </sheetView>
  </sheetViews>
  <sheetFormatPr baseColWidth="10" defaultRowHeight="14.5" x14ac:dyDescent="0.35"/>
  <cols>
    <col min="1" max="1" width="22" style="7" customWidth="1"/>
    <col min="2" max="2" width="28.453125" style="4" customWidth="1"/>
    <col min="3" max="4" width="22.81640625" style="6" customWidth="1"/>
    <col min="5" max="5" width="21.453125" style="6" customWidth="1"/>
    <col min="6" max="6" width="17.453125" style="6" customWidth="1"/>
    <col min="7" max="8" width="25.26953125" style="6" customWidth="1"/>
    <col min="9" max="9" width="16.54296875" style="6" customWidth="1"/>
    <col min="10" max="11" width="16.81640625" style="6" customWidth="1"/>
    <col min="12" max="12" width="15.54296875" style="5" customWidth="1"/>
    <col min="13" max="13" width="13.453125" style="5" customWidth="1"/>
    <col min="14" max="14" width="15.453125" style="6" customWidth="1"/>
  </cols>
  <sheetData>
    <row r="1" spans="1:49" ht="18.5" x14ac:dyDescent="0.35">
      <c r="A1" s="21" t="s">
        <v>34</v>
      </c>
    </row>
    <row r="2" spans="1:49" ht="12.75" customHeight="1" x14ac:dyDescent="0.35">
      <c r="I2" s="22"/>
      <c r="J2" s="20"/>
      <c r="K2" s="18"/>
      <c r="L2" s="18"/>
      <c r="M2" s="20"/>
    </row>
    <row r="3" spans="1:49" s="1" customFormat="1" ht="34.5" customHeight="1" x14ac:dyDescent="0.35">
      <c r="A3" s="58" t="s">
        <v>10</v>
      </c>
      <c r="B3" s="59" t="s">
        <v>11</v>
      </c>
      <c r="C3" s="60" t="s">
        <v>12</v>
      </c>
      <c r="D3" s="66" t="s">
        <v>14</v>
      </c>
      <c r="E3" s="66" t="s">
        <v>15</v>
      </c>
      <c r="F3" s="72" t="s">
        <v>40</v>
      </c>
      <c r="G3" s="73" t="s">
        <v>43</v>
      </c>
      <c r="H3" s="30" t="s">
        <v>44</v>
      </c>
      <c r="I3" s="23" t="s">
        <v>16</v>
      </c>
      <c r="J3" s="23" t="s">
        <v>45</v>
      </c>
      <c r="K3" s="60" t="s">
        <v>47</v>
      </c>
      <c r="L3" s="28" t="s">
        <v>17</v>
      </c>
      <c r="M3" s="25" t="s">
        <v>18</v>
      </c>
      <c r="N3" s="30" t="s">
        <v>19</v>
      </c>
    </row>
    <row r="4" spans="1:49" s="2" customFormat="1" x14ac:dyDescent="0.35">
      <c r="A4" s="38" t="s">
        <v>41</v>
      </c>
      <c r="B4" s="42"/>
      <c r="C4" s="44"/>
      <c r="D4" s="38"/>
      <c r="E4" s="38">
        <v>10</v>
      </c>
      <c r="F4" s="77">
        <f>E4*K4</f>
        <v>60</v>
      </c>
      <c r="G4" s="77">
        <f>E4*M4</f>
        <v>5</v>
      </c>
      <c r="H4" s="77">
        <f>ABS(IF(I4="long",K4-N4,N4-K4)*E4)</f>
        <v>12.999999999999998</v>
      </c>
      <c r="I4" s="10" t="s">
        <v>29</v>
      </c>
      <c r="J4" s="10" t="s">
        <v>32</v>
      </c>
      <c r="K4" s="37">
        <v>6</v>
      </c>
      <c r="L4" s="37">
        <v>5.5</v>
      </c>
      <c r="M4" s="78">
        <f>ABS(IF(I4="long",K4-L4,L4-K4))</f>
        <v>0.5</v>
      </c>
      <c r="N4" s="37">
        <v>7.3</v>
      </c>
    </row>
    <row r="5" spans="1:49" s="2" customFormat="1" x14ac:dyDescent="0.35">
      <c r="A5" s="38" t="s">
        <v>42</v>
      </c>
      <c r="B5" s="42"/>
      <c r="C5" s="44"/>
      <c r="D5" s="38"/>
      <c r="E5" s="38">
        <v>8</v>
      </c>
      <c r="F5" s="77">
        <f t="shared" ref="F5:F17" si="0">E5*K5</f>
        <v>24</v>
      </c>
      <c r="G5" s="77">
        <f t="shared" ref="G5:G17" si="1">E5*M5</f>
        <v>24</v>
      </c>
      <c r="H5" s="77">
        <f>ABS(IF(I5="long",K5-N5,N5-K5)*E5)</f>
        <v>8</v>
      </c>
      <c r="I5" s="10" t="s">
        <v>29</v>
      </c>
      <c r="J5" s="10" t="s">
        <v>17</v>
      </c>
      <c r="K5" s="37">
        <v>3</v>
      </c>
      <c r="L5" s="37">
        <v>6</v>
      </c>
      <c r="M5" s="78">
        <f t="shared" ref="M5:M17" si="2">ABS(IF(I5="long",K5-L5,L5-K5))</f>
        <v>3</v>
      </c>
      <c r="N5" s="37">
        <v>4</v>
      </c>
    </row>
    <row r="6" spans="1:49" s="2" customFormat="1" x14ac:dyDescent="0.35">
      <c r="A6" s="38"/>
      <c r="B6" s="42"/>
      <c r="C6" s="44"/>
      <c r="D6" s="38"/>
      <c r="E6" s="38">
        <v>10</v>
      </c>
      <c r="F6" s="77">
        <f t="shared" si="0"/>
        <v>40</v>
      </c>
      <c r="G6" s="77">
        <f t="shared" si="1"/>
        <v>30</v>
      </c>
      <c r="H6" s="77">
        <f>ABS(IF(I6="long",K6-N6,N6-K6)*E6)</f>
        <v>40</v>
      </c>
      <c r="I6" s="10" t="s">
        <v>38</v>
      </c>
      <c r="J6" s="10" t="s">
        <v>31</v>
      </c>
      <c r="K6" s="37">
        <v>4</v>
      </c>
      <c r="L6" s="37">
        <v>1</v>
      </c>
      <c r="M6" s="78">
        <f t="shared" si="2"/>
        <v>3</v>
      </c>
      <c r="N6" s="37"/>
    </row>
    <row r="7" spans="1:49" s="2" customFormat="1" x14ac:dyDescent="0.35">
      <c r="A7" s="38"/>
      <c r="B7" s="42"/>
      <c r="C7" s="44"/>
      <c r="D7" s="38"/>
      <c r="E7" s="38"/>
      <c r="F7" s="77">
        <f t="shared" si="0"/>
        <v>0</v>
      </c>
      <c r="G7" s="77">
        <f t="shared" si="1"/>
        <v>0</v>
      </c>
      <c r="H7" s="77">
        <f t="shared" ref="H7:H17" si="3">ABS(IF(I7="long",K7-N7,N7-K7)*E7)</f>
        <v>0</v>
      </c>
      <c r="I7" s="10"/>
      <c r="J7" s="10"/>
      <c r="K7" s="37">
        <v>0</v>
      </c>
      <c r="L7" s="37"/>
      <c r="M7" s="78">
        <f t="shared" si="2"/>
        <v>0</v>
      </c>
      <c r="N7" s="37"/>
    </row>
    <row r="8" spans="1:49" s="3" customFormat="1" x14ac:dyDescent="0.35">
      <c r="A8" s="38"/>
      <c r="B8" s="42"/>
      <c r="C8" s="44"/>
      <c r="D8" s="38"/>
      <c r="E8" s="38"/>
      <c r="F8" s="77">
        <f t="shared" si="0"/>
        <v>0</v>
      </c>
      <c r="G8" s="77">
        <f t="shared" si="1"/>
        <v>0</v>
      </c>
      <c r="H8" s="77">
        <f t="shared" si="3"/>
        <v>0</v>
      </c>
      <c r="I8" s="10"/>
      <c r="J8" s="10"/>
      <c r="K8" s="37"/>
      <c r="L8" s="37"/>
      <c r="M8" s="78">
        <f t="shared" si="2"/>
        <v>0</v>
      </c>
      <c r="N8" s="37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</row>
    <row r="9" spans="1:49" s="3" customFormat="1" x14ac:dyDescent="0.35">
      <c r="A9" s="38"/>
      <c r="B9" s="42"/>
      <c r="C9" s="44"/>
      <c r="D9" s="38"/>
      <c r="E9" s="38"/>
      <c r="F9" s="77">
        <f t="shared" si="0"/>
        <v>0</v>
      </c>
      <c r="G9" s="77">
        <f t="shared" si="1"/>
        <v>0</v>
      </c>
      <c r="H9" s="77">
        <f t="shared" si="3"/>
        <v>0</v>
      </c>
      <c r="I9" s="10"/>
      <c r="J9" s="10"/>
      <c r="K9" s="37"/>
      <c r="L9" s="39"/>
      <c r="M9" s="78">
        <f t="shared" si="2"/>
        <v>0</v>
      </c>
      <c r="N9" s="37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</row>
    <row r="10" spans="1:49" x14ac:dyDescent="0.35">
      <c r="A10" s="38"/>
      <c r="B10" s="43"/>
      <c r="C10" s="45"/>
      <c r="D10" s="40"/>
      <c r="E10" s="40"/>
      <c r="F10" s="77">
        <f t="shared" si="0"/>
        <v>0</v>
      </c>
      <c r="G10" s="77">
        <f t="shared" si="1"/>
        <v>0</v>
      </c>
      <c r="H10" s="77">
        <f t="shared" si="3"/>
        <v>0</v>
      </c>
      <c r="I10" s="10"/>
      <c r="J10" s="10"/>
      <c r="K10" s="37"/>
      <c r="L10" s="39"/>
      <c r="M10" s="78">
        <f t="shared" si="2"/>
        <v>0</v>
      </c>
      <c r="N10" s="39"/>
    </row>
    <row r="11" spans="1:49" x14ac:dyDescent="0.35">
      <c r="A11" s="38"/>
      <c r="B11" s="43"/>
      <c r="C11" s="45"/>
      <c r="D11" s="40"/>
      <c r="E11" s="40"/>
      <c r="F11" s="77">
        <f t="shared" si="0"/>
        <v>0</v>
      </c>
      <c r="G11" s="77">
        <f t="shared" si="1"/>
        <v>0</v>
      </c>
      <c r="H11" s="77">
        <f t="shared" si="3"/>
        <v>0</v>
      </c>
      <c r="I11" s="10"/>
      <c r="J11" s="10"/>
      <c r="K11" s="37"/>
      <c r="L11" s="39"/>
      <c r="M11" s="78">
        <f t="shared" si="2"/>
        <v>0</v>
      </c>
      <c r="N11" s="39"/>
    </row>
    <row r="12" spans="1:49" x14ac:dyDescent="0.35">
      <c r="A12" s="38"/>
      <c r="B12" s="43"/>
      <c r="C12" s="45"/>
      <c r="D12" s="40"/>
      <c r="E12" s="40"/>
      <c r="F12" s="77">
        <f t="shared" si="0"/>
        <v>0</v>
      </c>
      <c r="G12" s="77">
        <f t="shared" si="1"/>
        <v>0</v>
      </c>
      <c r="H12" s="77">
        <f t="shared" si="3"/>
        <v>0</v>
      </c>
      <c r="I12" s="10"/>
      <c r="J12" s="10"/>
      <c r="K12" s="37"/>
      <c r="L12" s="39"/>
      <c r="M12" s="78">
        <f t="shared" si="2"/>
        <v>0</v>
      </c>
      <c r="N12" s="39"/>
    </row>
    <row r="13" spans="1:49" x14ac:dyDescent="0.35">
      <c r="A13" s="38"/>
      <c r="B13" s="43"/>
      <c r="C13" s="45"/>
      <c r="D13" s="40"/>
      <c r="E13" s="40"/>
      <c r="F13" s="77">
        <f t="shared" si="0"/>
        <v>0</v>
      </c>
      <c r="G13" s="77">
        <f t="shared" si="1"/>
        <v>0</v>
      </c>
      <c r="H13" s="77">
        <f t="shared" si="3"/>
        <v>0</v>
      </c>
      <c r="I13" s="10"/>
      <c r="J13" s="10"/>
      <c r="K13" s="37"/>
      <c r="L13" s="39"/>
      <c r="M13" s="78">
        <f t="shared" si="2"/>
        <v>0</v>
      </c>
      <c r="N13" s="39"/>
    </row>
    <row r="14" spans="1:49" x14ac:dyDescent="0.35">
      <c r="A14" s="38"/>
      <c r="B14" s="43"/>
      <c r="C14" s="45"/>
      <c r="D14" s="40"/>
      <c r="E14" s="40"/>
      <c r="F14" s="77">
        <f t="shared" si="0"/>
        <v>0</v>
      </c>
      <c r="G14" s="77">
        <f t="shared" si="1"/>
        <v>0</v>
      </c>
      <c r="H14" s="77">
        <f t="shared" si="3"/>
        <v>0</v>
      </c>
      <c r="I14" s="10"/>
      <c r="J14" s="10"/>
      <c r="K14" s="37"/>
      <c r="L14" s="39"/>
      <c r="M14" s="78">
        <f t="shared" si="2"/>
        <v>0</v>
      </c>
      <c r="N14" s="39"/>
    </row>
    <row r="15" spans="1:49" x14ac:dyDescent="0.35">
      <c r="A15" s="38"/>
      <c r="B15" s="43"/>
      <c r="C15" s="45"/>
      <c r="D15" s="40"/>
      <c r="E15" s="40"/>
      <c r="F15" s="77">
        <f t="shared" si="0"/>
        <v>0</v>
      </c>
      <c r="G15" s="77">
        <f t="shared" si="1"/>
        <v>0</v>
      </c>
      <c r="H15" s="77">
        <f t="shared" si="3"/>
        <v>0</v>
      </c>
      <c r="I15" s="10"/>
      <c r="J15" s="10"/>
      <c r="K15" s="37"/>
      <c r="L15" s="39"/>
      <c r="M15" s="78">
        <f t="shared" si="2"/>
        <v>0</v>
      </c>
      <c r="N15" s="39"/>
    </row>
    <row r="16" spans="1:49" x14ac:dyDescent="0.35">
      <c r="A16" s="38"/>
      <c r="B16" s="43"/>
      <c r="C16" s="45"/>
      <c r="D16" s="40"/>
      <c r="E16" s="40"/>
      <c r="F16" s="77">
        <f t="shared" si="0"/>
        <v>0</v>
      </c>
      <c r="G16" s="77">
        <f t="shared" si="1"/>
        <v>0</v>
      </c>
      <c r="H16" s="77">
        <f t="shared" si="3"/>
        <v>0</v>
      </c>
      <c r="I16" s="10"/>
      <c r="J16" s="10"/>
      <c r="K16" s="37"/>
      <c r="L16" s="39"/>
      <c r="M16" s="78">
        <f t="shared" si="2"/>
        <v>0</v>
      </c>
      <c r="N16" s="39"/>
    </row>
    <row r="17" spans="1:14" x14ac:dyDescent="0.35">
      <c r="A17" s="38"/>
      <c r="B17" s="43"/>
      <c r="C17" s="45"/>
      <c r="D17" s="40"/>
      <c r="E17" s="40"/>
      <c r="F17" s="77">
        <f t="shared" si="0"/>
        <v>0</v>
      </c>
      <c r="G17" s="77">
        <f t="shared" si="1"/>
        <v>0</v>
      </c>
      <c r="H17" s="77">
        <f t="shared" si="3"/>
        <v>0</v>
      </c>
      <c r="I17" s="10"/>
      <c r="J17" s="10"/>
      <c r="K17" s="37"/>
      <c r="L17" s="39"/>
      <c r="M17" s="78">
        <f t="shared" si="2"/>
        <v>0</v>
      </c>
      <c r="N17" s="39"/>
    </row>
    <row r="18" spans="1:14" x14ac:dyDescent="0.3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35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7"/>
      <c r="N19" s="16"/>
    </row>
    <row r="20" spans="1:14" ht="58" x14ac:dyDescent="0.35">
      <c r="A20" s="65" t="s">
        <v>33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35">
      <c r="A21" s="19"/>
      <c r="B21" s="15"/>
      <c r="C21" s="20"/>
      <c r="D21" s="20"/>
      <c r="E21" s="20"/>
      <c r="F21" s="20"/>
      <c r="G21" s="20"/>
      <c r="H21" s="20"/>
      <c r="I21" s="20"/>
      <c r="J21" s="20"/>
      <c r="K21" s="20"/>
      <c r="L21" s="18"/>
      <c r="M21" s="18"/>
      <c r="N21" s="20"/>
    </row>
    <row r="22" spans="1:14" x14ac:dyDescent="0.35">
      <c r="A22" s="19"/>
      <c r="B22" s="15"/>
      <c r="C22" s="20"/>
      <c r="D22" s="20"/>
      <c r="E22" s="20"/>
      <c r="F22" s="20"/>
      <c r="G22" s="20"/>
      <c r="H22" s="20"/>
      <c r="I22" s="20"/>
      <c r="J22" s="20"/>
      <c r="K22" s="20"/>
      <c r="L22" s="18"/>
      <c r="M22" s="18"/>
      <c r="N22" s="20"/>
    </row>
  </sheetData>
  <dataValidations count="2">
    <dataValidation type="list" allowBlank="1" showInputMessage="1" showErrorMessage="1" sqref="I4:I17" xr:uid="{00000000-0002-0000-0100-000000000000}">
      <formula1>"Long,Short"</formula1>
    </dataValidation>
    <dataValidation type="list" allowBlank="1" showInputMessage="1" showErrorMessage="1" sqref="J4:J17" xr:uid="{00000000-0002-0000-0100-000001000000}">
      <formula1>"Stopp,Limit,Market"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22"/>
  <sheetViews>
    <sheetView workbookViewId="0">
      <selection activeCell="H18" sqref="H18"/>
    </sheetView>
  </sheetViews>
  <sheetFormatPr baseColWidth="10" defaultRowHeight="14.5" x14ac:dyDescent="0.35"/>
  <cols>
    <col min="1" max="1" width="30.81640625" style="7" customWidth="1"/>
    <col min="2" max="2" width="32.1796875" style="4" customWidth="1"/>
    <col min="3" max="3" width="24.54296875" style="6" customWidth="1"/>
    <col min="4" max="4" width="24.26953125" style="6" customWidth="1"/>
    <col min="5" max="5" width="12" style="6" customWidth="1"/>
    <col min="6" max="7" width="23" style="6" customWidth="1"/>
    <col min="8" max="8" width="25.54296875" style="6" customWidth="1"/>
    <col min="9" max="9" width="18.7265625" customWidth="1"/>
  </cols>
  <sheetData>
    <row r="1" spans="1:66" ht="18.5" x14ac:dyDescent="0.35">
      <c r="A1" s="21" t="s">
        <v>35</v>
      </c>
    </row>
    <row r="2" spans="1:66" ht="12.75" customHeight="1" x14ac:dyDescent="0.35"/>
    <row r="3" spans="1:66" s="1" customFormat="1" ht="34.5" customHeight="1" x14ac:dyDescent="0.35">
      <c r="A3" s="59" t="s">
        <v>11</v>
      </c>
      <c r="B3" s="60" t="s">
        <v>12</v>
      </c>
      <c r="C3" s="28" t="s">
        <v>48</v>
      </c>
      <c r="D3" s="66" t="s">
        <v>15</v>
      </c>
      <c r="E3" s="23" t="s">
        <v>16</v>
      </c>
      <c r="F3" s="60" t="s">
        <v>47</v>
      </c>
      <c r="G3" s="54" t="s">
        <v>46</v>
      </c>
      <c r="H3" s="29" t="s">
        <v>20</v>
      </c>
      <c r="I3" s="67" t="s">
        <v>39</v>
      </c>
    </row>
    <row r="4" spans="1:66" s="2" customFormat="1" x14ac:dyDescent="0.35">
      <c r="A4" s="52">
        <v>44370</v>
      </c>
      <c r="B4" s="53">
        <v>0.57291666666666663</v>
      </c>
      <c r="C4" s="10" t="s">
        <v>31</v>
      </c>
      <c r="D4" s="79">
        <f>Einstieg!E4</f>
        <v>10</v>
      </c>
      <c r="E4" s="79" t="str">
        <f>Einstieg!I4</f>
        <v>Long</v>
      </c>
      <c r="F4" s="78">
        <f>Einstieg!K4</f>
        <v>6</v>
      </c>
      <c r="G4" s="37">
        <v>5</v>
      </c>
      <c r="H4" s="80">
        <f>IF(E4="short",(F4-G4)*D4,(G4-F4)*D4)</f>
        <v>-10</v>
      </c>
      <c r="I4" s="68"/>
    </row>
    <row r="5" spans="1:66" s="2" customFormat="1" x14ac:dyDescent="0.35">
      <c r="A5" s="52">
        <v>44371</v>
      </c>
      <c r="B5" s="53">
        <v>0.61458333333333304</v>
      </c>
      <c r="C5" s="10" t="s">
        <v>32</v>
      </c>
      <c r="D5" s="79">
        <f>Einstieg!E5</f>
        <v>8</v>
      </c>
      <c r="E5" s="79" t="str">
        <f>Einstieg!I5</f>
        <v>Long</v>
      </c>
      <c r="F5" s="78">
        <f>Einstieg!K5</f>
        <v>3</v>
      </c>
      <c r="G5" s="37">
        <v>13</v>
      </c>
      <c r="H5" s="80">
        <f t="shared" ref="H5:H17" si="0">IF(E5="short",(F5-G5)*D5,(G5-F5)*D5)</f>
        <v>80</v>
      </c>
      <c r="I5" s="70"/>
    </row>
    <row r="6" spans="1:66" s="2" customFormat="1" x14ac:dyDescent="0.35">
      <c r="A6" s="52"/>
      <c r="B6" s="53"/>
      <c r="C6" s="10"/>
      <c r="D6" s="79">
        <f>Einstieg!E6</f>
        <v>10</v>
      </c>
      <c r="E6" s="79" t="str">
        <f>Einstieg!I6</f>
        <v>Short</v>
      </c>
      <c r="F6" s="78">
        <v>6</v>
      </c>
      <c r="G6" s="37">
        <v>7</v>
      </c>
      <c r="H6" s="80">
        <f t="shared" si="0"/>
        <v>-10</v>
      </c>
      <c r="I6" s="68"/>
    </row>
    <row r="7" spans="1:66" s="2" customFormat="1" x14ac:dyDescent="0.35">
      <c r="A7" s="52"/>
      <c r="B7" s="53"/>
      <c r="C7" s="10"/>
      <c r="D7" s="79">
        <f>Einstieg!E7</f>
        <v>0</v>
      </c>
      <c r="E7" s="79">
        <f>Einstieg!I7</f>
        <v>0</v>
      </c>
      <c r="F7" s="78">
        <f>Einstieg!K7</f>
        <v>0</v>
      </c>
      <c r="G7" s="37"/>
      <c r="H7" s="80">
        <f t="shared" si="0"/>
        <v>0</v>
      </c>
      <c r="I7" s="68"/>
    </row>
    <row r="8" spans="1:66" s="3" customFormat="1" x14ac:dyDescent="0.35">
      <c r="A8" s="52"/>
      <c r="B8" s="53"/>
      <c r="C8" s="10"/>
      <c r="D8" s="79">
        <f>Einstieg!E8</f>
        <v>0</v>
      </c>
      <c r="E8" s="79">
        <f>Einstieg!I8</f>
        <v>0</v>
      </c>
      <c r="F8" s="78">
        <f>Einstieg!K8</f>
        <v>0</v>
      </c>
      <c r="G8" s="37"/>
      <c r="H8" s="80">
        <f t="shared" si="0"/>
        <v>0</v>
      </c>
      <c r="I8" s="69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6" s="3" customFormat="1" x14ac:dyDescent="0.35">
      <c r="A9" s="52"/>
      <c r="B9" s="53"/>
      <c r="C9" s="10"/>
      <c r="D9" s="79">
        <f>Einstieg!E9</f>
        <v>0</v>
      </c>
      <c r="E9" s="79">
        <f>Einstieg!I9</f>
        <v>0</v>
      </c>
      <c r="F9" s="78">
        <f>Einstieg!K9</f>
        <v>0</v>
      </c>
      <c r="G9" s="37"/>
      <c r="H9" s="80">
        <f t="shared" si="0"/>
        <v>0</v>
      </c>
      <c r="I9" s="69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</row>
    <row r="10" spans="1:66" x14ac:dyDescent="0.35">
      <c r="A10" s="52"/>
      <c r="B10" s="53"/>
      <c r="C10" s="10"/>
      <c r="D10" s="79">
        <f>Einstieg!E10</f>
        <v>0</v>
      </c>
      <c r="E10" s="79">
        <f>Einstieg!I10</f>
        <v>0</v>
      </c>
      <c r="F10" s="78">
        <f>Einstieg!K10</f>
        <v>0</v>
      </c>
      <c r="G10" s="37"/>
      <c r="H10" s="80">
        <f t="shared" si="0"/>
        <v>0</v>
      </c>
      <c r="I10" s="69"/>
    </row>
    <row r="11" spans="1:66" x14ac:dyDescent="0.35">
      <c r="A11" s="52"/>
      <c r="B11" s="53"/>
      <c r="C11" s="10"/>
      <c r="D11" s="79">
        <f>Einstieg!E11</f>
        <v>0</v>
      </c>
      <c r="E11" s="79">
        <f>Einstieg!I11</f>
        <v>0</v>
      </c>
      <c r="F11" s="78">
        <f>Einstieg!K11</f>
        <v>0</v>
      </c>
      <c r="G11" s="37"/>
      <c r="H11" s="80">
        <f t="shared" si="0"/>
        <v>0</v>
      </c>
      <c r="I11" s="69"/>
    </row>
    <row r="12" spans="1:66" x14ac:dyDescent="0.35">
      <c r="A12" s="52"/>
      <c r="B12" s="53"/>
      <c r="C12" s="10"/>
      <c r="D12" s="79">
        <f>Einstieg!E12</f>
        <v>0</v>
      </c>
      <c r="E12" s="79">
        <f>Einstieg!I12</f>
        <v>0</v>
      </c>
      <c r="F12" s="78">
        <f>Einstieg!K12</f>
        <v>0</v>
      </c>
      <c r="G12" s="37"/>
      <c r="H12" s="80">
        <f t="shared" si="0"/>
        <v>0</v>
      </c>
      <c r="I12" s="69"/>
    </row>
    <row r="13" spans="1:66" x14ac:dyDescent="0.35">
      <c r="A13" s="52"/>
      <c r="B13" s="53"/>
      <c r="C13" s="10"/>
      <c r="D13" s="79">
        <f>Einstieg!E13</f>
        <v>0</v>
      </c>
      <c r="E13" s="79">
        <f>Einstieg!I13</f>
        <v>0</v>
      </c>
      <c r="F13" s="78">
        <f>Einstieg!K13</f>
        <v>0</v>
      </c>
      <c r="G13" s="37"/>
      <c r="H13" s="80">
        <f t="shared" si="0"/>
        <v>0</v>
      </c>
      <c r="I13" s="69"/>
    </row>
    <row r="14" spans="1:66" x14ac:dyDescent="0.35">
      <c r="A14" s="52"/>
      <c r="B14" s="53"/>
      <c r="C14" s="10"/>
      <c r="D14" s="79">
        <f>Einstieg!E14</f>
        <v>0</v>
      </c>
      <c r="E14" s="79">
        <f>Einstieg!I14</f>
        <v>0</v>
      </c>
      <c r="F14" s="78">
        <f>Einstieg!K14</f>
        <v>0</v>
      </c>
      <c r="G14" s="37"/>
      <c r="H14" s="80">
        <f t="shared" si="0"/>
        <v>0</v>
      </c>
      <c r="I14" s="69"/>
    </row>
    <row r="15" spans="1:66" x14ac:dyDescent="0.35">
      <c r="A15" s="52"/>
      <c r="B15" s="53"/>
      <c r="C15" s="10"/>
      <c r="D15" s="79">
        <f>Einstieg!E15</f>
        <v>0</v>
      </c>
      <c r="E15" s="79">
        <f>Einstieg!I15</f>
        <v>0</v>
      </c>
      <c r="F15" s="78">
        <f>Einstieg!K15</f>
        <v>0</v>
      </c>
      <c r="G15" s="37"/>
      <c r="H15" s="80">
        <f t="shared" si="0"/>
        <v>0</v>
      </c>
      <c r="I15" s="69"/>
    </row>
    <row r="16" spans="1:66" x14ac:dyDescent="0.35">
      <c r="A16" s="52"/>
      <c r="B16" s="53"/>
      <c r="C16" s="10"/>
      <c r="D16" s="79">
        <f>Einstieg!E16</f>
        <v>0</v>
      </c>
      <c r="E16" s="79">
        <f>Einstieg!I16</f>
        <v>0</v>
      </c>
      <c r="F16" s="78">
        <f>Einstieg!K16</f>
        <v>0</v>
      </c>
      <c r="G16" s="37"/>
      <c r="H16" s="80">
        <f t="shared" si="0"/>
        <v>0</v>
      </c>
      <c r="I16" s="69"/>
    </row>
    <row r="17" spans="1:9" ht="15" thickBot="1" x14ac:dyDescent="0.4">
      <c r="A17" s="52"/>
      <c r="B17" s="53"/>
      <c r="C17" s="10"/>
      <c r="D17" s="79">
        <f>Einstieg!E17</f>
        <v>0</v>
      </c>
      <c r="E17" s="79">
        <f>Einstieg!I17</f>
        <v>0</v>
      </c>
      <c r="F17" s="78">
        <f>Einstieg!K17</f>
        <v>0</v>
      </c>
      <c r="G17" s="37"/>
      <c r="H17" s="81">
        <f t="shared" si="0"/>
        <v>0</v>
      </c>
      <c r="I17" s="69"/>
    </row>
    <row r="18" spans="1:9" x14ac:dyDescent="0.35">
      <c r="A18" s="14"/>
      <c r="B18" s="15"/>
      <c r="C18" s="16"/>
      <c r="D18" s="16"/>
      <c r="E18" s="16"/>
      <c r="F18" s="16"/>
      <c r="G18" s="16"/>
      <c r="H18" s="75" t="s">
        <v>49</v>
      </c>
    </row>
    <row r="19" spans="1:9" ht="15" thickBot="1" x14ac:dyDescent="0.4">
      <c r="A19" s="14"/>
      <c r="B19" s="15"/>
      <c r="C19" s="16"/>
      <c r="D19" s="16"/>
      <c r="E19" s="16"/>
      <c r="F19" s="16"/>
      <c r="G19" s="16"/>
      <c r="H19" s="76">
        <f>SUM(H4:H17)</f>
        <v>60</v>
      </c>
    </row>
    <row r="20" spans="1:9" ht="43.5" x14ac:dyDescent="0.35">
      <c r="A20" s="65" t="s">
        <v>33</v>
      </c>
      <c r="B20" s="15"/>
      <c r="C20" s="16"/>
      <c r="D20" s="16"/>
      <c r="E20" s="16"/>
      <c r="F20" s="16"/>
      <c r="G20" s="16"/>
      <c r="H20" s="16"/>
    </row>
    <row r="21" spans="1:9" x14ac:dyDescent="0.35">
      <c r="A21" s="19"/>
      <c r="B21" s="15"/>
      <c r="C21" s="20"/>
      <c r="D21" s="20"/>
      <c r="E21" s="20"/>
      <c r="F21" s="20"/>
      <c r="G21" s="20"/>
      <c r="H21" s="20"/>
    </row>
    <row r="22" spans="1:9" x14ac:dyDescent="0.35">
      <c r="A22" s="19"/>
      <c r="B22" s="15"/>
      <c r="C22" s="20"/>
      <c r="D22" s="20"/>
      <c r="E22" s="20"/>
      <c r="F22" s="20"/>
      <c r="G22" s="20"/>
      <c r="H22" s="20"/>
    </row>
  </sheetData>
  <dataValidations count="1">
    <dataValidation type="list" allowBlank="1" showInputMessage="1" showErrorMessage="1" sqref="C4:C17" xr:uid="{00000000-0002-0000-0200-000000000000}">
      <formula1>"Market,Limit,Stopp"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22"/>
  <sheetViews>
    <sheetView tabSelected="1" workbookViewId="0">
      <selection activeCell="B1" sqref="B1"/>
    </sheetView>
  </sheetViews>
  <sheetFormatPr baseColWidth="10" defaultRowHeight="14.5" x14ac:dyDescent="0.35"/>
  <cols>
    <col min="1" max="1" width="57.26953125" style="7" customWidth="1"/>
    <col min="2" max="2" width="21.1796875" style="4" customWidth="1"/>
    <col min="3" max="3" width="43.453125" style="6" customWidth="1"/>
    <col min="4" max="4" width="29" style="6" customWidth="1"/>
    <col min="5" max="5" width="77.1796875" style="6" customWidth="1"/>
    <col min="6" max="6" width="38.26953125" style="6" customWidth="1"/>
  </cols>
  <sheetData>
    <row r="1" spans="1:27 16086:16384" ht="18.5" x14ac:dyDescent="0.35">
      <c r="A1" s="21" t="s">
        <v>36</v>
      </c>
    </row>
    <row r="2" spans="1:27 16086:16384" ht="12.75" customHeight="1" x14ac:dyDescent="0.35"/>
    <row r="3" spans="1:27 16086:16384" s="1" customFormat="1" ht="34.5" customHeight="1" x14ac:dyDescent="0.35">
      <c r="A3" s="27" t="s">
        <v>21</v>
      </c>
      <c r="B3" s="29" t="s">
        <v>22</v>
      </c>
      <c r="C3" s="26" t="s">
        <v>23</v>
      </c>
      <c r="D3" s="31" t="s">
        <v>24</v>
      </c>
      <c r="E3" s="32" t="s">
        <v>25</v>
      </c>
      <c r="F3" s="24" t="s">
        <v>26</v>
      </c>
    </row>
    <row r="4" spans="1:27 16086:16384" s="2" customFormat="1" x14ac:dyDescent="0.35">
      <c r="A4" s="8"/>
      <c r="B4" s="9" t="s">
        <v>27</v>
      </c>
      <c r="C4" s="10" t="s">
        <v>28</v>
      </c>
      <c r="D4" s="10"/>
      <c r="E4" s="10"/>
      <c r="F4" s="10"/>
    </row>
    <row r="5" spans="1:27 16086:16384" s="2" customFormat="1" x14ac:dyDescent="0.35">
      <c r="A5" s="8"/>
      <c r="B5" s="9"/>
      <c r="C5" s="10"/>
      <c r="D5" s="10"/>
      <c r="E5" s="10"/>
      <c r="F5" s="10"/>
    </row>
    <row r="6" spans="1:27 16086:16384" s="2" customFormat="1" x14ac:dyDescent="0.35">
      <c r="A6" s="8"/>
      <c r="B6" s="9"/>
      <c r="C6" s="10"/>
      <c r="D6" s="10"/>
      <c r="E6" s="10"/>
      <c r="F6" s="10"/>
    </row>
    <row r="7" spans="1:27 16086:16384" s="2" customFormat="1" x14ac:dyDescent="0.35">
      <c r="A7" s="8"/>
      <c r="B7" s="9"/>
      <c r="C7" s="10"/>
      <c r="D7" s="10"/>
      <c r="E7" s="10"/>
      <c r="F7" s="10"/>
    </row>
    <row r="8" spans="1:27 16086:16384" s="3" customFormat="1" x14ac:dyDescent="0.35">
      <c r="A8" s="11"/>
      <c r="B8" s="9"/>
      <c r="C8" s="10"/>
      <c r="D8" s="10"/>
      <c r="E8" s="10"/>
      <c r="F8" s="33"/>
      <c r="G8" s="3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41"/>
      <c r="WTR8" s="36"/>
      <c r="WTS8" s="34"/>
      <c r="WTT8" s="34"/>
      <c r="WTU8" s="34"/>
      <c r="WTV8" s="34"/>
      <c r="WTW8" s="34"/>
      <c r="WTX8" s="34"/>
      <c r="WTY8" s="34"/>
      <c r="WTZ8" s="34"/>
      <c r="WUA8" s="34"/>
      <c r="WUB8" s="34"/>
      <c r="WUC8" s="34"/>
      <c r="WUD8" s="34"/>
      <c r="WUE8" s="34"/>
      <c r="WUF8" s="34"/>
      <c r="WUG8" s="34"/>
      <c r="WUH8" s="34"/>
      <c r="WUI8" s="34"/>
      <c r="WUJ8" s="34"/>
      <c r="WUK8" s="34"/>
      <c r="WUL8" s="34"/>
      <c r="WUM8" s="34"/>
      <c r="WUN8" s="34"/>
      <c r="WUO8" s="34"/>
      <c r="WUP8" s="34"/>
      <c r="WUQ8" s="34"/>
      <c r="WUR8" s="34"/>
      <c r="WUS8" s="34"/>
      <c r="WUT8" s="34"/>
      <c r="WUU8" s="34"/>
      <c r="WUV8" s="34"/>
      <c r="WUW8" s="34"/>
      <c r="WUX8" s="34"/>
      <c r="WUY8" s="34"/>
      <c r="WUZ8" s="34"/>
      <c r="WVA8" s="34"/>
      <c r="WVB8" s="34"/>
      <c r="WVC8" s="34"/>
      <c r="WVD8" s="34"/>
      <c r="WVE8" s="34"/>
      <c r="WVF8" s="34"/>
      <c r="WVG8" s="34"/>
      <c r="WVH8" s="34"/>
      <c r="WVI8" s="34"/>
      <c r="WVJ8" s="34"/>
      <c r="WVK8" s="34"/>
      <c r="WVL8" s="34"/>
      <c r="WVM8" s="34"/>
      <c r="WVN8" s="34"/>
      <c r="WVO8" s="34"/>
      <c r="WVP8" s="34"/>
      <c r="WVQ8" s="34"/>
      <c r="WVR8" s="34"/>
      <c r="WVS8" s="34"/>
      <c r="WVT8" s="34"/>
      <c r="WVU8" s="34"/>
      <c r="WVV8" s="34"/>
      <c r="WVW8" s="34"/>
      <c r="WVX8" s="34"/>
      <c r="WVY8" s="34"/>
      <c r="WVZ8" s="34"/>
      <c r="WWA8" s="34"/>
      <c r="WWB8" s="34"/>
      <c r="WWC8" s="34"/>
      <c r="WWD8" s="34"/>
      <c r="WWE8" s="34"/>
      <c r="WWF8" s="34"/>
      <c r="WWG8" s="34"/>
      <c r="WWH8" s="34"/>
      <c r="WWI8" s="34"/>
      <c r="WWJ8" s="34"/>
      <c r="WWK8" s="34"/>
      <c r="WWL8" s="34"/>
      <c r="WWM8" s="34"/>
      <c r="WWN8" s="34"/>
      <c r="WWO8" s="34"/>
      <c r="WWP8" s="34"/>
      <c r="WWQ8" s="34"/>
      <c r="WWR8" s="34"/>
      <c r="WWS8" s="34"/>
      <c r="WWT8" s="34"/>
      <c r="WWU8" s="34"/>
      <c r="WWV8" s="34"/>
      <c r="WWW8" s="34"/>
      <c r="WWX8" s="34"/>
      <c r="WWY8" s="34"/>
      <c r="WWZ8" s="34"/>
      <c r="WXA8" s="34"/>
      <c r="WXB8" s="34"/>
      <c r="WXC8" s="34"/>
      <c r="WXD8" s="34"/>
      <c r="WXE8" s="34"/>
      <c r="WXF8" s="34"/>
      <c r="WXG8" s="34"/>
      <c r="WXH8" s="34"/>
      <c r="WXI8" s="34"/>
      <c r="WXJ8" s="34"/>
      <c r="WXK8" s="34"/>
      <c r="WXL8" s="34"/>
      <c r="WXM8" s="34"/>
      <c r="WXN8" s="34"/>
      <c r="WXO8" s="34"/>
      <c r="WXP8" s="34"/>
      <c r="WXQ8" s="34"/>
      <c r="WXR8" s="34"/>
      <c r="WXS8" s="34"/>
      <c r="WXT8" s="34"/>
      <c r="WXU8" s="34"/>
      <c r="WXV8" s="34"/>
      <c r="WXW8" s="34"/>
      <c r="WXX8" s="34"/>
      <c r="WXY8" s="34"/>
      <c r="WXZ8" s="34"/>
      <c r="WYA8" s="34"/>
      <c r="WYB8" s="34"/>
      <c r="WYC8" s="34"/>
      <c r="WYD8" s="34"/>
      <c r="WYE8" s="34"/>
      <c r="WYF8" s="34"/>
      <c r="WYG8" s="34"/>
      <c r="WYH8" s="34"/>
      <c r="WYI8" s="34"/>
      <c r="WYJ8" s="34"/>
      <c r="WYK8" s="34"/>
      <c r="WYL8" s="34"/>
      <c r="WYM8" s="34"/>
      <c r="WYN8" s="34"/>
      <c r="WYO8" s="34"/>
      <c r="WYP8" s="34"/>
      <c r="WYQ8" s="34"/>
      <c r="WYR8" s="34"/>
      <c r="WYS8" s="34"/>
      <c r="WYT8" s="34"/>
      <c r="WYU8" s="34"/>
      <c r="WYV8" s="34"/>
      <c r="WYW8" s="34"/>
      <c r="WYX8" s="34"/>
      <c r="WYY8" s="34"/>
      <c r="WYZ8" s="34"/>
      <c r="WZA8" s="34"/>
      <c r="WZB8" s="34"/>
      <c r="WZC8" s="34"/>
      <c r="WZD8" s="34"/>
      <c r="WZE8" s="34"/>
      <c r="WZF8" s="34"/>
      <c r="WZG8" s="34"/>
      <c r="WZH8" s="34"/>
      <c r="WZI8" s="34"/>
      <c r="WZJ8" s="34"/>
      <c r="WZK8" s="34"/>
      <c r="WZL8" s="34"/>
      <c r="WZM8" s="34"/>
      <c r="WZN8" s="34"/>
      <c r="WZO8" s="34"/>
      <c r="WZP8" s="34"/>
      <c r="WZQ8" s="34"/>
      <c r="WZR8" s="34"/>
      <c r="WZS8" s="34"/>
      <c r="WZT8" s="34"/>
      <c r="WZU8" s="34"/>
      <c r="WZV8" s="34"/>
      <c r="WZW8" s="34"/>
      <c r="WZX8" s="34"/>
      <c r="WZY8" s="34"/>
      <c r="WZZ8" s="34"/>
      <c r="XAA8" s="34"/>
      <c r="XAB8" s="34"/>
      <c r="XAC8" s="34"/>
      <c r="XAD8" s="34"/>
      <c r="XAE8" s="34"/>
      <c r="XAF8" s="34"/>
      <c r="XAG8" s="34"/>
      <c r="XAH8" s="34"/>
      <c r="XAI8" s="34"/>
      <c r="XAJ8" s="34"/>
      <c r="XAK8" s="34"/>
      <c r="XAL8" s="34"/>
      <c r="XAM8" s="34"/>
      <c r="XAN8" s="34"/>
      <c r="XAO8" s="34"/>
      <c r="XAP8" s="34"/>
      <c r="XAQ8" s="34"/>
      <c r="XAR8" s="34"/>
      <c r="XAS8" s="34"/>
      <c r="XAT8" s="34"/>
      <c r="XAU8" s="34"/>
      <c r="XAV8" s="34"/>
      <c r="XAW8" s="34"/>
      <c r="XAX8" s="34"/>
      <c r="XAY8" s="34"/>
      <c r="XAZ8" s="34"/>
      <c r="XBA8" s="34"/>
      <c r="XBB8" s="34"/>
      <c r="XBC8" s="34"/>
      <c r="XBD8" s="34"/>
      <c r="XBE8" s="34"/>
      <c r="XBF8" s="34"/>
      <c r="XBG8" s="34"/>
      <c r="XBH8" s="34"/>
      <c r="XBI8" s="34"/>
      <c r="XBJ8" s="34"/>
      <c r="XBK8" s="34"/>
      <c r="XBL8" s="34"/>
      <c r="XBM8" s="34"/>
      <c r="XBN8" s="34"/>
      <c r="XBO8" s="34"/>
      <c r="XBP8" s="34"/>
      <c r="XBQ8" s="34"/>
      <c r="XBR8" s="34"/>
      <c r="XBS8" s="34"/>
      <c r="XBT8" s="34"/>
      <c r="XBU8" s="34"/>
      <c r="XBV8" s="34"/>
      <c r="XBW8" s="34"/>
      <c r="XBX8" s="34"/>
      <c r="XBY8" s="34"/>
      <c r="XBZ8" s="34"/>
      <c r="XCA8" s="34"/>
      <c r="XCB8" s="34"/>
      <c r="XCC8" s="34"/>
      <c r="XCD8" s="34"/>
      <c r="XCE8" s="34"/>
      <c r="XCF8" s="34"/>
      <c r="XCG8" s="34"/>
      <c r="XCH8" s="34"/>
      <c r="XCI8" s="34"/>
      <c r="XCJ8" s="34"/>
      <c r="XCK8" s="34"/>
      <c r="XCL8" s="34"/>
      <c r="XCM8" s="34"/>
      <c r="XCN8" s="34"/>
      <c r="XCO8" s="34"/>
      <c r="XCP8" s="34"/>
      <c r="XCQ8" s="34"/>
      <c r="XCR8" s="34"/>
      <c r="XCS8" s="34"/>
      <c r="XCT8" s="34"/>
      <c r="XCU8" s="34"/>
      <c r="XCV8" s="34"/>
      <c r="XCW8" s="34"/>
      <c r="XCX8" s="34"/>
      <c r="XCY8" s="34"/>
      <c r="XCZ8" s="34"/>
      <c r="XDA8" s="34"/>
      <c r="XDB8" s="34"/>
      <c r="XDC8" s="34"/>
      <c r="XDD8" s="34"/>
      <c r="XDE8" s="34"/>
      <c r="XDF8" s="34"/>
      <c r="XDG8" s="34"/>
      <c r="XDH8" s="34"/>
      <c r="XDI8" s="34"/>
      <c r="XDJ8" s="34"/>
      <c r="XDK8" s="34"/>
      <c r="XDL8" s="34"/>
      <c r="XDM8" s="34"/>
      <c r="XDN8" s="34"/>
      <c r="XDO8" s="34"/>
      <c r="XDP8" s="34"/>
      <c r="XDQ8" s="34"/>
      <c r="XDR8" s="34"/>
      <c r="XDS8" s="34"/>
      <c r="XDT8" s="34"/>
      <c r="XDU8" s="34"/>
      <c r="XDV8" s="34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  <c r="XEU8" s="34"/>
      <c r="XEV8" s="34"/>
      <c r="XEW8" s="34"/>
      <c r="XEX8" s="34"/>
      <c r="XEY8" s="34"/>
      <c r="XEZ8" s="34"/>
      <c r="XFA8" s="34"/>
      <c r="XFB8" s="34"/>
      <c r="XFC8" s="34"/>
      <c r="XFD8" s="34"/>
    </row>
    <row r="9" spans="1:27 16086:16384" s="3" customFormat="1" x14ac:dyDescent="0.35">
      <c r="A9" s="8"/>
      <c r="B9" s="9"/>
      <c r="C9" s="10"/>
      <c r="D9" s="10"/>
      <c r="E9" s="10"/>
      <c r="F9" s="33"/>
      <c r="G9" s="35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41"/>
      <c r="WTR9" s="36"/>
      <c r="WTS9" s="34"/>
      <c r="WTT9" s="34"/>
      <c r="WTU9" s="34"/>
      <c r="WTV9" s="34"/>
      <c r="WTW9" s="34"/>
      <c r="WTX9" s="34"/>
      <c r="WTY9" s="34"/>
      <c r="WTZ9" s="34"/>
      <c r="WUA9" s="34"/>
      <c r="WUB9" s="34"/>
      <c r="WUC9" s="34"/>
      <c r="WUD9" s="34"/>
      <c r="WUE9" s="34"/>
      <c r="WUF9" s="34"/>
      <c r="WUG9" s="34"/>
      <c r="WUH9" s="34"/>
      <c r="WUI9" s="34"/>
      <c r="WUJ9" s="34"/>
      <c r="WUK9" s="34"/>
      <c r="WUL9" s="34"/>
      <c r="WUM9" s="34"/>
      <c r="WUN9" s="34"/>
      <c r="WUO9" s="34"/>
      <c r="WUP9" s="34"/>
      <c r="WUQ9" s="34"/>
      <c r="WUR9" s="34"/>
      <c r="WUS9" s="34"/>
      <c r="WUT9" s="34"/>
      <c r="WUU9" s="34"/>
      <c r="WUV9" s="34"/>
      <c r="WUW9" s="34"/>
      <c r="WUX9" s="34"/>
      <c r="WUY9" s="34"/>
      <c r="WUZ9" s="34"/>
      <c r="WVA9" s="34"/>
      <c r="WVB9" s="34"/>
      <c r="WVC9" s="34"/>
      <c r="WVD9" s="34"/>
      <c r="WVE9" s="34"/>
      <c r="WVF9" s="34"/>
      <c r="WVG9" s="34"/>
      <c r="WVH9" s="34"/>
      <c r="WVI9" s="34"/>
      <c r="WVJ9" s="34"/>
      <c r="WVK9" s="34"/>
      <c r="WVL9" s="34"/>
      <c r="WVM9" s="34"/>
      <c r="WVN9" s="34"/>
      <c r="WVO9" s="34"/>
      <c r="WVP9" s="34"/>
      <c r="WVQ9" s="34"/>
      <c r="WVR9" s="34"/>
      <c r="WVS9" s="34"/>
      <c r="WVT9" s="34"/>
      <c r="WVU9" s="34"/>
      <c r="WVV9" s="34"/>
      <c r="WVW9" s="34"/>
      <c r="WVX9" s="34"/>
      <c r="WVY9" s="34"/>
      <c r="WVZ9" s="34"/>
      <c r="WWA9" s="34"/>
      <c r="WWB9" s="34"/>
      <c r="WWC9" s="34"/>
      <c r="WWD9" s="34"/>
      <c r="WWE9" s="34"/>
      <c r="WWF9" s="34"/>
      <c r="WWG9" s="34"/>
      <c r="WWH9" s="34"/>
      <c r="WWI9" s="34"/>
      <c r="WWJ9" s="34"/>
      <c r="WWK9" s="34"/>
      <c r="WWL9" s="34"/>
      <c r="WWM9" s="34"/>
      <c r="WWN9" s="34"/>
      <c r="WWO9" s="34"/>
      <c r="WWP9" s="34"/>
      <c r="WWQ9" s="34"/>
      <c r="WWR9" s="34"/>
      <c r="WWS9" s="34"/>
      <c r="WWT9" s="34"/>
      <c r="WWU9" s="34"/>
      <c r="WWV9" s="34"/>
      <c r="WWW9" s="34"/>
      <c r="WWX9" s="34"/>
      <c r="WWY9" s="34"/>
      <c r="WWZ9" s="34"/>
      <c r="WXA9" s="34"/>
      <c r="WXB9" s="34"/>
      <c r="WXC9" s="34"/>
      <c r="WXD9" s="34"/>
      <c r="WXE9" s="34"/>
      <c r="WXF9" s="34"/>
      <c r="WXG9" s="34"/>
      <c r="WXH9" s="34"/>
      <c r="WXI9" s="34"/>
      <c r="WXJ9" s="34"/>
      <c r="WXK9" s="34"/>
      <c r="WXL9" s="34"/>
      <c r="WXM9" s="34"/>
      <c r="WXN9" s="34"/>
      <c r="WXO9" s="34"/>
      <c r="WXP9" s="34"/>
      <c r="WXQ9" s="34"/>
      <c r="WXR9" s="34"/>
      <c r="WXS9" s="34"/>
      <c r="WXT9" s="34"/>
      <c r="WXU9" s="34"/>
      <c r="WXV9" s="34"/>
      <c r="WXW9" s="34"/>
      <c r="WXX9" s="34"/>
      <c r="WXY9" s="34"/>
      <c r="WXZ9" s="34"/>
      <c r="WYA9" s="34"/>
      <c r="WYB9" s="34"/>
      <c r="WYC9" s="34"/>
      <c r="WYD9" s="34"/>
      <c r="WYE9" s="34"/>
      <c r="WYF9" s="34"/>
      <c r="WYG9" s="34"/>
      <c r="WYH9" s="34"/>
      <c r="WYI9" s="34"/>
      <c r="WYJ9" s="34"/>
      <c r="WYK9" s="34"/>
      <c r="WYL9" s="34"/>
      <c r="WYM9" s="34"/>
      <c r="WYN9" s="34"/>
      <c r="WYO9" s="34"/>
      <c r="WYP9" s="34"/>
      <c r="WYQ9" s="34"/>
      <c r="WYR9" s="34"/>
      <c r="WYS9" s="34"/>
      <c r="WYT9" s="34"/>
      <c r="WYU9" s="34"/>
      <c r="WYV9" s="34"/>
      <c r="WYW9" s="34"/>
      <c r="WYX9" s="34"/>
      <c r="WYY9" s="34"/>
      <c r="WYZ9" s="34"/>
      <c r="WZA9" s="34"/>
      <c r="WZB9" s="34"/>
      <c r="WZC9" s="34"/>
      <c r="WZD9" s="34"/>
      <c r="WZE9" s="34"/>
      <c r="WZF9" s="34"/>
      <c r="WZG9" s="34"/>
      <c r="WZH9" s="34"/>
      <c r="WZI9" s="34"/>
      <c r="WZJ9" s="34"/>
      <c r="WZK9" s="34"/>
      <c r="WZL9" s="34"/>
      <c r="WZM9" s="34"/>
      <c r="WZN9" s="34"/>
      <c r="WZO9" s="34"/>
      <c r="WZP9" s="34"/>
      <c r="WZQ9" s="34"/>
      <c r="WZR9" s="34"/>
      <c r="WZS9" s="34"/>
      <c r="WZT9" s="34"/>
      <c r="WZU9" s="34"/>
      <c r="WZV9" s="34"/>
      <c r="WZW9" s="34"/>
      <c r="WZX9" s="34"/>
      <c r="WZY9" s="34"/>
      <c r="WZZ9" s="34"/>
      <c r="XAA9" s="34"/>
      <c r="XAB9" s="34"/>
      <c r="XAC9" s="34"/>
      <c r="XAD9" s="34"/>
      <c r="XAE9" s="34"/>
      <c r="XAF9" s="34"/>
      <c r="XAG9" s="34"/>
      <c r="XAH9" s="34"/>
      <c r="XAI9" s="34"/>
      <c r="XAJ9" s="34"/>
      <c r="XAK9" s="34"/>
      <c r="XAL9" s="34"/>
      <c r="XAM9" s="34"/>
      <c r="XAN9" s="34"/>
      <c r="XAO9" s="34"/>
      <c r="XAP9" s="34"/>
      <c r="XAQ9" s="34"/>
      <c r="XAR9" s="34"/>
      <c r="XAS9" s="34"/>
      <c r="XAT9" s="34"/>
      <c r="XAU9" s="34"/>
      <c r="XAV9" s="34"/>
      <c r="XAW9" s="34"/>
      <c r="XAX9" s="34"/>
      <c r="XAY9" s="34"/>
      <c r="XAZ9" s="34"/>
      <c r="XBA9" s="34"/>
      <c r="XBB9" s="34"/>
      <c r="XBC9" s="34"/>
      <c r="XBD9" s="34"/>
      <c r="XBE9" s="34"/>
      <c r="XBF9" s="34"/>
      <c r="XBG9" s="34"/>
      <c r="XBH9" s="34"/>
      <c r="XBI9" s="34"/>
      <c r="XBJ9" s="34"/>
      <c r="XBK9" s="34"/>
      <c r="XBL9" s="34"/>
      <c r="XBM9" s="34"/>
      <c r="XBN9" s="34"/>
      <c r="XBO9" s="34"/>
      <c r="XBP9" s="34"/>
      <c r="XBQ9" s="34"/>
      <c r="XBR9" s="34"/>
      <c r="XBS9" s="34"/>
      <c r="XBT9" s="34"/>
      <c r="XBU9" s="34"/>
      <c r="XBV9" s="34"/>
      <c r="XBW9" s="34"/>
      <c r="XBX9" s="34"/>
      <c r="XBY9" s="34"/>
      <c r="XBZ9" s="34"/>
      <c r="XCA9" s="34"/>
      <c r="XCB9" s="34"/>
      <c r="XCC9" s="34"/>
      <c r="XCD9" s="34"/>
      <c r="XCE9" s="34"/>
      <c r="XCF9" s="34"/>
      <c r="XCG9" s="34"/>
      <c r="XCH9" s="34"/>
      <c r="XCI9" s="34"/>
      <c r="XCJ9" s="34"/>
      <c r="XCK9" s="34"/>
      <c r="XCL9" s="34"/>
      <c r="XCM9" s="34"/>
      <c r="XCN9" s="34"/>
      <c r="XCO9" s="34"/>
      <c r="XCP9" s="34"/>
      <c r="XCQ9" s="34"/>
      <c r="XCR9" s="34"/>
      <c r="XCS9" s="34"/>
      <c r="XCT9" s="34"/>
      <c r="XCU9" s="34"/>
      <c r="XCV9" s="34"/>
      <c r="XCW9" s="34"/>
      <c r="XCX9" s="34"/>
      <c r="XCY9" s="34"/>
      <c r="XCZ9" s="34"/>
      <c r="XDA9" s="34"/>
      <c r="XDB9" s="34"/>
      <c r="XDC9" s="34"/>
      <c r="XDD9" s="34"/>
      <c r="XDE9" s="34"/>
      <c r="XDF9" s="34"/>
      <c r="XDG9" s="34"/>
      <c r="XDH9" s="34"/>
      <c r="XDI9" s="34"/>
      <c r="XDJ9" s="34"/>
      <c r="XDK9" s="34"/>
      <c r="XDL9" s="34"/>
      <c r="XDM9" s="34"/>
      <c r="XDN9" s="34"/>
      <c r="XDO9" s="34"/>
      <c r="XDP9" s="34"/>
      <c r="XDQ9" s="34"/>
      <c r="XDR9" s="34"/>
      <c r="XDS9" s="34"/>
      <c r="XDT9" s="34"/>
      <c r="XDU9" s="34"/>
      <c r="XDV9" s="34"/>
      <c r="XDW9" s="34"/>
      <c r="XDX9" s="34"/>
      <c r="XDY9" s="34"/>
      <c r="XDZ9" s="34"/>
      <c r="XEA9" s="34"/>
      <c r="XEB9" s="34"/>
      <c r="XEC9" s="34"/>
      <c r="XED9" s="34"/>
      <c r="XEE9" s="34"/>
      <c r="XEF9" s="34"/>
      <c r="XEG9" s="34"/>
      <c r="XEH9" s="34"/>
      <c r="XEI9" s="34"/>
      <c r="XEJ9" s="34"/>
      <c r="XEK9" s="34"/>
      <c r="XEL9" s="34"/>
      <c r="XEM9" s="34"/>
      <c r="XEN9" s="34"/>
      <c r="XEO9" s="34"/>
      <c r="XEP9" s="34"/>
      <c r="XEQ9" s="34"/>
      <c r="XER9" s="34"/>
      <c r="XES9" s="34"/>
      <c r="XET9" s="34"/>
      <c r="XEU9" s="34"/>
      <c r="XEV9" s="34"/>
      <c r="XEW9" s="34"/>
      <c r="XEX9" s="34"/>
      <c r="XEY9" s="34"/>
      <c r="XEZ9" s="34"/>
      <c r="XFA9" s="34"/>
      <c r="XFB9" s="34"/>
      <c r="XFC9" s="34"/>
      <c r="XFD9" s="34"/>
    </row>
    <row r="10" spans="1:27 16086:16384" x14ac:dyDescent="0.35">
      <c r="A10" s="12"/>
      <c r="B10" s="9"/>
      <c r="C10" s="10"/>
      <c r="D10" s="13"/>
      <c r="E10" s="13"/>
      <c r="F10" s="13"/>
    </row>
    <row r="11" spans="1:27 16086:16384" x14ac:dyDescent="0.35">
      <c r="A11" s="12"/>
      <c r="B11" s="9"/>
      <c r="C11" s="10"/>
      <c r="D11" s="13"/>
      <c r="E11" s="13"/>
      <c r="F11" s="13"/>
    </row>
    <row r="12" spans="1:27 16086:16384" x14ac:dyDescent="0.35">
      <c r="A12" s="12"/>
      <c r="B12" s="9"/>
      <c r="C12" s="10"/>
      <c r="D12" s="13"/>
      <c r="E12" s="13"/>
      <c r="F12" s="13"/>
    </row>
    <row r="13" spans="1:27 16086:16384" x14ac:dyDescent="0.35">
      <c r="A13" s="12"/>
      <c r="B13" s="9"/>
      <c r="C13" s="10"/>
      <c r="D13" s="13"/>
      <c r="E13" s="13"/>
      <c r="F13" s="13"/>
    </row>
    <row r="14" spans="1:27 16086:16384" x14ac:dyDescent="0.35">
      <c r="A14" s="12"/>
      <c r="B14" s="9"/>
      <c r="C14" s="10"/>
      <c r="D14" s="13"/>
      <c r="E14" s="13"/>
      <c r="F14" s="13"/>
    </row>
    <row r="15" spans="1:27 16086:16384" x14ac:dyDescent="0.35">
      <c r="A15" s="12"/>
      <c r="B15" s="9"/>
      <c r="C15" s="10"/>
      <c r="D15" s="13"/>
      <c r="E15" s="13"/>
      <c r="F15" s="13"/>
    </row>
    <row r="16" spans="1:27 16086:16384" x14ac:dyDescent="0.35">
      <c r="A16" s="12"/>
      <c r="B16" s="9"/>
      <c r="C16" s="10"/>
      <c r="D16" s="13"/>
      <c r="E16" s="13"/>
      <c r="F16" s="13"/>
    </row>
    <row r="17" spans="1:6" x14ac:dyDescent="0.35">
      <c r="A17" s="12"/>
      <c r="B17" s="9"/>
      <c r="C17" s="10"/>
      <c r="D17" s="13"/>
      <c r="E17" s="13"/>
      <c r="F17" s="13"/>
    </row>
    <row r="18" spans="1:6" x14ac:dyDescent="0.35">
      <c r="A18" s="14"/>
      <c r="B18" s="15"/>
      <c r="C18" s="16"/>
      <c r="D18" s="16"/>
      <c r="E18" s="16"/>
      <c r="F18" s="16"/>
    </row>
    <row r="19" spans="1:6" x14ac:dyDescent="0.35">
      <c r="A19" s="14"/>
      <c r="B19" s="15"/>
      <c r="C19" s="16"/>
      <c r="D19" s="16"/>
      <c r="E19" s="16"/>
      <c r="F19" s="16"/>
    </row>
    <row r="20" spans="1:6" x14ac:dyDescent="0.35">
      <c r="A20" s="14"/>
      <c r="B20" s="15"/>
      <c r="C20" s="16"/>
      <c r="D20" s="16"/>
      <c r="E20" s="16"/>
      <c r="F20" s="16"/>
    </row>
    <row r="21" spans="1:6" x14ac:dyDescent="0.35">
      <c r="A21" s="19"/>
      <c r="B21" s="15"/>
      <c r="C21" s="20"/>
      <c r="D21" s="20"/>
      <c r="E21" s="20"/>
      <c r="F21" s="20"/>
    </row>
    <row r="22" spans="1:6" x14ac:dyDescent="0.35">
      <c r="A22" s="19"/>
      <c r="B22" s="15"/>
      <c r="C22" s="20"/>
      <c r="D22" s="20"/>
      <c r="E22" s="20"/>
      <c r="F22" s="20"/>
    </row>
  </sheetData>
  <dataValidations count="2">
    <dataValidation type="list" allowBlank="1" showInputMessage="1" showErrorMessage="1" sqref="B4:B17" xr:uid="{00000000-0002-0000-0300-000000000000}">
      <formula1>"Ja,Nein"</formula1>
    </dataValidation>
    <dataValidation type="list" allowBlank="1" showInputMessage="1" showErrorMessage="1" sqref="C4:C17" xr:uid="{00000000-0002-0000-0300-000001000000}">
      <formula1>"sehr gut,gut,mäßig,schlecht"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Übersichtsseite</vt:lpstr>
      <vt:lpstr>Einstieg</vt:lpstr>
      <vt:lpstr>Ausstieg</vt:lpstr>
      <vt:lpstr>Nachbereitung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Sabine Kern</cp:lastModifiedBy>
  <dcterms:created xsi:type="dcterms:W3CDTF">2018-12-25T22:16:35Z</dcterms:created>
  <dcterms:modified xsi:type="dcterms:W3CDTF">2026-04-09T21:53:01Z</dcterms:modified>
</cp:coreProperties>
</file>